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G:\Môj disk\Repre\2024\"/>
    </mc:Choice>
  </mc:AlternateContent>
  <xr:revisionPtr revIDLastSave="0" documentId="8_{9496E3E2-AB28-463B-8B46-6408A180106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4" i="1"/>
  <c r="H28" i="1"/>
  <c r="G11" i="1"/>
  <c r="G8" i="1"/>
  <c r="G7" i="1"/>
  <c r="O9" i="1"/>
  <c r="G16" i="1"/>
  <c r="G30" i="1"/>
  <c r="H30" i="1" s="1"/>
  <c r="G31" i="1"/>
  <c r="H31" i="1" s="1"/>
  <c r="U31" i="1" s="1"/>
  <c r="G32" i="1"/>
  <c r="H32" i="1" s="1"/>
  <c r="U32" i="1" s="1"/>
  <c r="G29" i="1"/>
  <c r="H29" i="1" s="1"/>
  <c r="G25" i="1"/>
  <c r="H25" i="1" s="1"/>
  <c r="G23" i="1"/>
  <c r="H23" i="1" s="1"/>
  <c r="S32" i="1" l="1"/>
  <c r="T32" i="1" s="1"/>
  <c r="O32" i="1"/>
  <c r="P32" i="1" s="1"/>
  <c r="K32" i="1"/>
  <c r="L32" i="1" s="1"/>
  <c r="S31" i="1"/>
  <c r="T31" i="1" s="1"/>
  <c r="O31" i="1"/>
  <c r="P31" i="1" s="1"/>
  <c r="K31" i="1"/>
  <c r="L31" i="1" s="1"/>
  <c r="S30" i="1"/>
  <c r="T30" i="1" s="1"/>
  <c r="O30" i="1"/>
  <c r="P30" i="1" s="1"/>
  <c r="K30" i="1"/>
  <c r="L30" i="1" s="1"/>
  <c r="S29" i="1"/>
  <c r="T29" i="1" s="1"/>
  <c r="O29" i="1"/>
  <c r="P29" i="1" s="1"/>
  <c r="K29" i="1"/>
  <c r="L29" i="1" s="1"/>
  <c r="S28" i="1"/>
  <c r="T28" i="1" s="1"/>
  <c r="O28" i="1"/>
  <c r="P28" i="1" s="1"/>
  <c r="K28" i="1"/>
  <c r="L28" i="1" s="1"/>
  <c r="S27" i="1"/>
  <c r="T27" i="1" s="1"/>
  <c r="O27" i="1"/>
  <c r="P27" i="1" s="1"/>
  <c r="K27" i="1"/>
  <c r="L27" i="1" s="1"/>
  <c r="S26" i="1"/>
  <c r="O26" i="1"/>
  <c r="K26" i="1"/>
  <c r="S25" i="1"/>
  <c r="T25" i="1" s="1"/>
  <c r="O25" i="1"/>
  <c r="P25" i="1" s="1"/>
  <c r="K25" i="1"/>
  <c r="L25" i="1" s="1"/>
  <c r="U25" i="1" s="1"/>
  <c r="S24" i="1"/>
  <c r="T24" i="1" s="1"/>
  <c r="O24" i="1"/>
  <c r="P24" i="1" s="1"/>
  <c r="K24" i="1"/>
  <c r="L24" i="1" s="1"/>
  <c r="S23" i="1"/>
  <c r="T23" i="1" s="1"/>
  <c r="O23" i="1"/>
  <c r="P23" i="1" s="1"/>
  <c r="K23" i="1"/>
  <c r="K7" i="1"/>
  <c r="L7" i="1" s="1"/>
  <c r="S8" i="1"/>
  <c r="S9" i="1"/>
  <c r="S10" i="1"/>
  <c r="S11" i="1"/>
  <c r="S12" i="1"/>
  <c r="S13" i="1"/>
  <c r="S14" i="1"/>
  <c r="S15" i="1"/>
  <c r="S16" i="1"/>
  <c r="S17" i="1"/>
  <c r="S18" i="1"/>
  <c r="S7" i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K16" i="1"/>
  <c r="K17" i="1"/>
  <c r="K18" i="1"/>
  <c r="O8" i="1"/>
  <c r="O10" i="1"/>
  <c r="O11" i="1"/>
  <c r="O12" i="1"/>
  <c r="O13" i="1"/>
  <c r="O14" i="1"/>
  <c r="O15" i="1"/>
  <c r="O16" i="1"/>
  <c r="O17" i="1"/>
  <c r="O18" i="1"/>
  <c r="O7" i="1"/>
  <c r="U29" i="1" l="1"/>
  <c r="U30" i="1"/>
  <c r="U27" i="1"/>
  <c r="U24" i="1"/>
  <c r="U28" i="1"/>
  <c r="L16" i="1"/>
  <c r="T13" i="1"/>
  <c r="T14" i="1"/>
  <c r="P13" i="1"/>
  <c r="P14" i="1"/>
  <c r="U13" i="1"/>
  <c r="U14" i="1"/>
  <c r="H13" i="1"/>
  <c r="H14" i="1"/>
  <c r="T17" i="1"/>
  <c r="T18" i="1"/>
  <c r="T16" i="1"/>
  <c r="P17" i="1"/>
  <c r="P18" i="1"/>
  <c r="P16" i="1"/>
  <c r="L17" i="1"/>
  <c r="L18" i="1"/>
  <c r="H17" i="1"/>
  <c r="H18" i="1"/>
  <c r="H16" i="1"/>
  <c r="T8" i="1"/>
  <c r="T9" i="1"/>
  <c r="T10" i="1"/>
  <c r="T11" i="1"/>
  <c r="T12" i="1"/>
  <c r="T7" i="1"/>
  <c r="P8" i="1"/>
  <c r="P9" i="1"/>
  <c r="P10" i="1"/>
  <c r="P11" i="1"/>
  <c r="P12" i="1"/>
  <c r="P7" i="1"/>
  <c r="U12" i="1"/>
  <c r="H8" i="1"/>
  <c r="H9" i="1"/>
  <c r="H10" i="1"/>
  <c r="H11" i="1"/>
  <c r="H12" i="1"/>
  <c r="H7" i="1"/>
  <c r="U7" i="1" l="1"/>
  <c r="U8" i="1"/>
  <c r="U16" i="1"/>
  <c r="U18" i="1"/>
  <c r="U11" i="1"/>
  <c r="U17" i="1"/>
  <c r="U10" i="1"/>
  <c r="U9" i="1"/>
  <c r="L23" i="1"/>
  <c r="U23" i="1" s="1"/>
</calcChain>
</file>

<file path=xl/sharedStrings.xml><?xml version="1.0" encoding="utf-8"?>
<sst xmlns="http://schemas.openxmlformats.org/spreadsheetml/2006/main" count="107" uniqueCount="47">
  <si>
    <t>1.</t>
  </si>
  <si>
    <t>2.</t>
  </si>
  <si>
    <t>3.</t>
  </si>
  <si>
    <t>4.</t>
  </si>
  <si>
    <t>5.</t>
  </si>
  <si>
    <t>Čas (s)</t>
  </si>
  <si>
    <t>Body</t>
  </si>
  <si>
    <t>Meno a priezvisko</t>
  </si>
  <si>
    <t>6.</t>
  </si>
  <si>
    <t>7.</t>
  </si>
  <si>
    <t>8.</t>
  </si>
  <si>
    <t>Súčet</t>
  </si>
  <si>
    <t>čas v sekundách</t>
  </si>
  <si>
    <t>minúty</t>
  </si>
  <si>
    <t>sekundy</t>
  </si>
  <si>
    <t>Kondičné testy</t>
  </si>
  <si>
    <t>MSR šprint</t>
  </si>
  <si>
    <t>SRJ Hrčava long</t>
  </si>
  <si>
    <t>SRJ Hrčava middle</t>
  </si>
  <si>
    <t>W16</t>
  </si>
  <si>
    <t>W18</t>
  </si>
  <si>
    <t>testy</t>
  </si>
  <si>
    <t>long</t>
  </si>
  <si>
    <t>middle</t>
  </si>
  <si>
    <t>M16</t>
  </si>
  <si>
    <t>M18</t>
  </si>
  <si>
    <t>Maja Volkova</t>
  </si>
  <si>
    <t>Ema Jonášová</t>
  </si>
  <si>
    <t>Maria Dubynets</t>
  </si>
  <si>
    <t>Hana Šipošová</t>
  </si>
  <si>
    <t>Nina Jurčíkova</t>
  </si>
  <si>
    <t>Adela Marková</t>
  </si>
  <si>
    <t>Lucia Šipošová</t>
  </si>
  <si>
    <t>Ján Dokupil</t>
  </si>
  <si>
    <t>Michal Marko</t>
  </si>
  <si>
    <t>Samuel Michač</t>
  </si>
  <si>
    <t>Matej Balogh</t>
  </si>
  <si>
    <t>Daniel Šmelík</t>
  </si>
  <si>
    <t>Tomáš Syrový</t>
  </si>
  <si>
    <t>Michal Dolný</t>
  </si>
  <si>
    <t>Maxym Volkov</t>
  </si>
  <si>
    <t>Filip Jančík</t>
  </si>
  <si>
    <t>Zina Máčajová</t>
  </si>
  <si>
    <t>Disk</t>
  </si>
  <si>
    <t>M21</t>
  </si>
  <si>
    <t>chory</t>
  </si>
  <si>
    <t>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</si>
</sst>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theme="2"/>
      </right>
      <top style="thick">
        <color indexed="64"/>
      </top>
      <bottom/>
      <diagonal/>
    </border>
    <border>
      <left style="thin">
        <color theme="2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1" fontId="2" fillId="2" borderId="17" xfId="0" applyNumberFormat="1" applyFont="1" applyFill="1" applyBorder="1" applyAlignment="1">
      <alignment horizontal="left"/>
    </xf>
    <xf numFmtId="1" fontId="2" fillId="2" borderId="7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6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2" fontId="0" fillId="0" borderId="22" xfId="0" applyNumberFormat="1" applyBorder="1"/>
    <xf numFmtId="0" fontId="0" fillId="2" borderId="23" xfId="0" applyFill="1" applyBorder="1"/>
    <xf numFmtId="0" fontId="0" fillId="4" borderId="22" xfId="0" applyFill="1" applyBorder="1"/>
    <xf numFmtId="0" fontId="0" fillId="0" borderId="24" xfId="0" applyBorder="1"/>
    <xf numFmtId="2" fontId="0" fillId="4" borderId="22" xfId="0" applyNumberFormat="1" applyFill="1" applyBorder="1"/>
    <xf numFmtId="0" fontId="0" fillId="5" borderId="22" xfId="0" applyFill="1" applyBorder="1"/>
    <xf numFmtId="0" fontId="0" fillId="7" borderId="24" xfId="0" applyFill="1" applyBorder="1"/>
    <xf numFmtId="0" fontId="0" fillId="0" borderId="22" xfId="0" applyBorder="1"/>
    <xf numFmtId="0" fontId="0" fillId="0" borderId="26" xfId="0" applyBorder="1"/>
    <xf numFmtId="0" fontId="1" fillId="2" borderId="27" xfId="0" applyFont="1" applyFill="1" applyBorder="1"/>
    <xf numFmtId="0" fontId="0" fillId="5" borderId="28" xfId="0" applyFill="1" applyBorder="1"/>
    <xf numFmtId="0" fontId="0" fillId="6" borderId="28" xfId="0" applyFill="1" applyBorder="1"/>
    <xf numFmtId="0" fontId="0" fillId="5" borderId="29" xfId="0" applyFill="1" applyBorder="1"/>
    <xf numFmtId="0" fontId="0" fillId="6" borderId="30" xfId="0" applyFill="1" applyBorder="1"/>
    <xf numFmtId="0" fontId="0" fillId="5" borderId="30" xfId="0" applyFill="1" applyBorder="1"/>
    <xf numFmtId="0" fontId="0" fillId="7" borderId="30" xfId="0" applyFill="1" applyBorder="1"/>
    <xf numFmtId="0" fontId="0" fillId="5" borderId="31" xfId="0" applyFill="1" applyBorder="1"/>
    <xf numFmtId="1" fontId="2" fillId="2" borderId="27" xfId="0" applyNumberFormat="1" applyFont="1" applyFill="1" applyBorder="1" applyAlignment="1">
      <alignment horizontal="left"/>
    </xf>
    <xf numFmtId="0" fontId="0" fillId="0" borderId="34" xfId="0" applyBorder="1"/>
    <xf numFmtId="0" fontId="0" fillId="7" borderId="28" xfId="0" applyFill="1" applyBorder="1"/>
    <xf numFmtId="1" fontId="4" fillId="8" borderId="30" xfId="0" applyNumberFormat="1" applyFont="1" applyFill="1" applyBorder="1" applyAlignment="1">
      <alignment horizontal="center"/>
    </xf>
    <xf numFmtId="1" fontId="4" fillId="8" borderId="28" xfId="0" applyNumberFormat="1" applyFont="1" applyFill="1" applyBorder="1" applyAlignment="1">
      <alignment horizontal="center"/>
    </xf>
    <xf numFmtId="1" fontId="4" fillId="8" borderId="32" xfId="0" applyNumberFormat="1" applyFont="1" applyFill="1" applyBorder="1" applyAlignment="1">
      <alignment horizontal="center"/>
    </xf>
    <xf numFmtId="1" fontId="4" fillId="8" borderId="31" xfId="0" applyNumberFormat="1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/>
    </xf>
    <xf numFmtId="1" fontId="6" fillId="3" borderId="13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left"/>
    </xf>
    <xf numFmtId="0" fontId="2" fillId="9" borderId="4" xfId="0" applyFont="1" applyFill="1" applyBorder="1" applyAlignment="1">
      <alignment horizontal="left"/>
    </xf>
    <xf numFmtId="0" fontId="2" fillId="9" borderId="27" xfId="0" applyFont="1" applyFill="1" applyBorder="1" applyAlignment="1">
      <alignment horizontal="left"/>
    </xf>
    <xf numFmtId="0" fontId="4" fillId="9" borderId="16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21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1" fontId="4" fillId="12" borderId="30" xfId="0" applyNumberFormat="1" applyFont="1" applyFill="1" applyBorder="1" applyAlignment="1">
      <alignment horizontal="center"/>
    </xf>
    <xf numFmtId="1" fontId="4" fillId="12" borderId="28" xfId="0" applyNumberFormat="1" applyFont="1" applyFill="1" applyBorder="1" applyAlignment="1">
      <alignment horizontal="center"/>
    </xf>
    <xf numFmtId="1" fontId="4" fillId="12" borderId="32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0" fillId="0" borderId="40" xfId="0" applyBorder="1"/>
    <xf numFmtId="0" fontId="0" fillId="5" borderId="41" xfId="0" applyFill="1" applyBorder="1"/>
    <xf numFmtId="0" fontId="4" fillId="5" borderId="36" xfId="0" applyFont="1" applyFill="1" applyBorder="1" applyAlignment="1">
      <alignment horizontal="center"/>
    </xf>
    <xf numFmtId="1" fontId="4" fillId="12" borderId="42" xfId="0" applyNumberFormat="1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1" fontId="4" fillId="8" borderId="42" xfId="0" applyNumberFormat="1" applyFont="1" applyFill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1" fontId="4" fillId="0" borderId="36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0" fillId="0" borderId="0" xfId="0" applyBorder="1"/>
    <xf numFmtId="0" fontId="0" fillId="0" borderId="45" xfId="0" applyBorder="1"/>
    <xf numFmtId="0" fontId="0" fillId="5" borderId="27" xfId="0" applyFill="1" applyBorder="1"/>
    <xf numFmtId="0" fontId="4" fillId="5" borderId="1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" fontId="4" fillId="12" borderId="27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4" fillId="8" borderId="46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6" borderId="47" xfId="0" applyFill="1" applyBorder="1"/>
    <xf numFmtId="0" fontId="0" fillId="0" borderId="48" xfId="0" applyBorder="1"/>
    <xf numFmtId="0" fontId="0" fillId="5" borderId="49" xfId="0" applyFill="1" applyBorder="1"/>
    <xf numFmtId="0" fontId="4" fillId="5" borderId="50" xfId="0" applyFont="1" applyFill="1" applyBorder="1" applyAlignment="1">
      <alignment horizontal="center"/>
    </xf>
    <xf numFmtId="0" fontId="4" fillId="5" borderId="51" xfId="0" applyFont="1" applyFill="1" applyBorder="1" applyAlignment="1">
      <alignment horizontal="center"/>
    </xf>
    <xf numFmtId="1" fontId="4" fillId="12" borderId="49" xfId="0" applyNumberFormat="1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1" fontId="4" fillId="8" borderId="49" xfId="0" applyNumberFormat="1" applyFont="1" applyFill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1" fontId="6" fillId="3" borderId="54" xfId="0" applyNumberFormat="1" applyFont="1" applyFill="1" applyBorder="1" applyAlignment="1">
      <alignment horizontal="center"/>
    </xf>
    <xf numFmtId="0" fontId="0" fillId="0" borderId="55" xfId="0" applyBorder="1"/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20" fontId="4" fillId="5" borderId="14" xfId="0" applyNumberFormat="1" applyFont="1" applyFill="1" applyBorder="1" applyAlignment="1">
      <alignment horizontal="center"/>
    </xf>
    <xf numFmtId="0" fontId="0" fillId="0" borderId="47" xfId="0" applyBorder="1"/>
    <xf numFmtId="0" fontId="0" fillId="0" borderId="59" xfId="0" applyBorder="1"/>
    <xf numFmtId="0" fontId="0" fillId="7" borderId="60" xfId="0" applyFill="1" applyBorder="1"/>
    <xf numFmtId="0" fontId="0" fillId="7" borderId="61" xfId="0" applyFill="1" applyBorder="1"/>
    <xf numFmtId="0" fontId="4" fillId="9" borderId="50" xfId="0" applyFont="1" applyFill="1" applyBorder="1" applyAlignment="1">
      <alignment horizontal="center"/>
    </xf>
    <xf numFmtId="0" fontId="4" fillId="11" borderId="51" xfId="0" applyFont="1" applyFill="1" applyBorder="1" applyAlignment="1">
      <alignment horizontal="center"/>
    </xf>
    <xf numFmtId="0" fontId="4" fillId="7" borderId="50" xfId="0" applyFont="1" applyFill="1" applyBorder="1" applyAlignment="1">
      <alignment horizontal="center"/>
    </xf>
    <xf numFmtId="0" fontId="4" fillId="6" borderId="51" xfId="0" applyFont="1" applyFill="1" applyBorder="1" applyAlignment="1">
      <alignment horizontal="center"/>
    </xf>
    <xf numFmtId="2" fontId="4" fillId="8" borderId="62" xfId="0" applyNumberFormat="1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1" fontId="6" fillId="3" borderId="12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0066"/>
      <color rgb="FFEAE890"/>
      <color rgb="FFF6F9D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AB39"/>
  <sheetViews>
    <sheetView tabSelected="1" topLeftCell="B1" zoomScale="79" zoomScaleNormal="79" workbookViewId="0">
      <selection activeCell="Q13" sqref="Q13"/>
    </sheetView>
  </sheetViews>
  <sheetFormatPr defaultColWidth="9.140625" defaultRowHeight="15" x14ac:dyDescent="0.25"/>
  <cols>
    <col min="2" max="2" width="5.42578125" bestFit="1" customWidth="1"/>
    <col min="3" max="3" width="3" bestFit="1" customWidth="1"/>
    <col min="4" max="4" width="18.42578125" customWidth="1"/>
    <col min="5" max="5" width="6.5703125" style="3" customWidth="1"/>
    <col min="6" max="6" width="6.28515625" style="3" customWidth="1"/>
    <col min="7" max="7" width="7.140625" style="3" customWidth="1"/>
    <col min="8" max="8" width="7" style="3" customWidth="1"/>
    <col min="9" max="9" width="6.7109375" customWidth="1"/>
    <col min="10" max="10" width="6.5703125" customWidth="1"/>
    <col min="11" max="11" width="6" style="1" customWidth="1"/>
    <col min="12" max="13" width="6.5703125" customWidth="1"/>
    <col min="14" max="14" width="7.140625" customWidth="1"/>
    <col min="15" max="15" width="5.85546875" style="1" customWidth="1"/>
    <col min="16" max="17" width="7" customWidth="1"/>
    <col min="18" max="18" width="8.42578125" customWidth="1"/>
    <col min="19" max="19" width="7" customWidth="1"/>
    <col min="20" max="20" width="7.28515625" customWidth="1"/>
    <col min="21" max="21" width="8.42578125" customWidth="1"/>
    <col min="22" max="22" width="7.28515625" customWidth="1"/>
    <col min="23" max="23" width="6.7109375" customWidth="1"/>
    <col min="24" max="24" width="7.85546875" customWidth="1"/>
    <col min="26" max="26" width="7.42578125" customWidth="1"/>
    <col min="27" max="27" width="7" customWidth="1"/>
    <col min="28" max="29" width="7.28515625" customWidth="1"/>
    <col min="30" max="30" width="6.85546875" customWidth="1"/>
  </cols>
  <sheetData>
    <row r="4" spans="2:28" ht="15.75" thickBot="1" x14ac:dyDescent="0.3"/>
    <row r="5" spans="2:28" ht="15.75" thickBot="1" x14ac:dyDescent="0.3">
      <c r="D5" s="46"/>
      <c r="E5" s="94" t="s">
        <v>15</v>
      </c>
      <c r="F5" s="95"/>
      <c r="G5" s="95"/>
      <c r="H5" s="96"/>
      <c r="I5" s="91" t="s">
        <v>16</v>
      </c>
      <c r="J5" s="92"/>
      <c r="K5" s="92"/>
      <c r="L5" s="93"/>
      <c r="M5" s="91" t="s">
        <v>17</v>
      </c>
      <c r="N5" s="92"/>
      <c r="O5" s="92"/>
      <c r="P5" s="93"/>
      <c r="Q5" s="91" t="s">
        <v>18</v>
      </c>
      <c r="R5" s="92"/>
      <c r="S5" s="92"/>
      <c r="T5" s="93"/>
      <c r="U5" s="12"/>
    </row>
    <row r="6" spans="2:28" ht="15.75" thickBot="1" x14ac:dyDescent="0.3">
      <c r="B6" s="88" t="s">
        <v>19</v>
      </c>
      <c r="C6" s="39"/>
      <c r="D6" s="47" t="s">
        <v>7</v>
      </c>
      <c r="E6" s="72" t="s">
        <v>13</v>
      </c>
      <c r="F6" s="72" t="s">
        <v>14</v>
      </c>
      <c r="G6" s="73" t="s">
        <v>5</v>
      </c>
      <c r="H6" s="74" t="s">
        <v>6</v>
      </c>
      <c r="I6" s="7" t="s">
        <v>13</v>
      </c>
      <c r="J6" s="7" t="s">
        <v>14</v>
      </c>
      <c r="K6" s="6" t="s">
        <v>5</v>
      </c>
      <c r="L6" s="55" t="s">
        <v>6</v>
      </c>
      <c r="M6" s="7" t="s">
        <v>13</v>
      </c>
      <c r="N6" s="7" t="s">
        <v>14</v>
      </c>
      <c r="O6" s="6" t="s">
        <v>5</v>
      </c>
      <c r="P6" s="55" t="s">
        <v>6</v>
      </c>
      <c r="Q6" s="8" t="s">
        <v>13</v>
      </c>
      <c r="R6" s="8" t="s">
        <v>14</v>
      </c>
      <c r="S6" s="9" t="s">
        <v>5</v>
      </c>
      <c r="T6" s="55" t="s">
        <v>6</v>
      </c>
      <c r="U6" s="4" t="s">
        <v>11</v>
      </c>
      <c r="W6" s="13" t="s">
        <v>21</v>
      </c>
      <c r="X6" s="13"/>
      <c r="Y6" s="13" t="s">
        <v>16</v>
      </c>
      <c r="Z6" s="13" t="s">
        <v>22</v>
      </c>
      <c r="AA6" s="13" t="s">
        <v>23</v>
      </c>
    </row>
    <row r="7" spans="2:28" ht="15.75" thickBot="1" x14ac:dyDescent="0.3">
      <c r="B7" s="87"/>
      <c r="C7" s="38" t="s">
        <v>0</v>
      </c>
      <c r="D7" s="48" t="s">
        <v>26</v>
      </c>
      <c r="E7" s="28">
        <v>49</v>
      </c>
      <c r="F7" s="29">
        <v>10</v>
      </c>
      <c r="G7" s="82">
        <f>E7*60+F7</f>
        <v>2950</v>
      </c>
      <c r="H7" s="84">
        <f t="shared" ref="H7:H14" si="0">$W$7/G7*1000</f>
        <v>1000</v>
      </c>
      <c r="I7" s="20">
        <v>14</v>
      </c>
      <c r="J7" s="20">
        <v>0</v>
      </c>
      <c r="K7" s="21">
        <f>I7*60+J7</f>
        <v>840</v>
      </c>
      <c r="L7" s="58">
        <f>$Y$7/K7*1000</f>
        <v>1000</v>
      </c>
      <c r="M7" s="20">
        <v>57</v>
      </c>
      <c r="N7" s="20">
        <v>29</v>
      </c>
      <c r="O7" s="21">
        <f>M7*60+N7</f>
        <v>3449</v>
      </c>
      <c r="P7" s="58">
        <f>$Z$7/O7*1000</f>
        <v>1000</v>
      </c>
      <c r="Q7" s="20">
        <v>32</v>
      </c>
      <c r="R7" s="22">
        <v>19</v>
      </c>
      <c r="S7" s="19">
        <f>Q7*60+R7</f>
        <v>1939</v>
      </c>
      <c r="T7" s="58">
        <f>$AA$7/S7*1000</f>
        <v>1000</v>
      </c>
      <c r="U7" s="64">
        <f>T7+P7+L7+H7</f>
        <v>4000</v>
      </c>
      <c r="W7" s="16">
        <v>2950</v>
      </c>
      <c r="X7" s="15"/>
      <c r="Y7" s="15">
        <v>840</v>
      </c>
      <c r="Z7" s="15">
        <v>3449</v>
      </c>
      <c r="AA7" s="5">
        <v>1939</v>
      </c>
      <c r="AB7" s="2"/>
    </row>
    <row r="8" spans="2:28" x14ac:dyDescent="0.25">
      <c r="B8" s="87"/>
      <c r="C8" s="40" t="s">
        <v>1</v>
      </c>
      <c r="D8" s="49" t="s">
        <v>27</v>
      </c>
      <c r="E8" s="69">
        <v>57</v>
      </c>
      <c r="F8" s="70">
        <v>53</v>
      </c>
      <c r="G8" s="71">
        <f>E8*60+F8</f>
        <v>3473</v>
      </c>
      <c r="H8" s="84">
        <f t="shared" si="0"/>
        <v>849.40973221998274</v>
      </c>
      <c r="I8" s="23">
        <v>14</v>
      </c>
      <c r="J8" s="23">
        <v>47</v>
      </c>
      <c r="K8" s="24">
        <f t="shared" ref="K8:K18" si="1">I8*60+J8</f>
        <v>887</v>
      </c>
      <c r="L8" s="58">
        <f t="shared" ref="L8:L14" si="2">$Y$7/K8*1000</f>
        <v>947.01240135287492</v>
      </c>
      <c r="M8" s="23">
        <v>84</v>
      </c>
      <c r="N8" s="23">
        <v>44</v>
      </c>
      <c r="O8" s="24">
        <f t="shared" ref="O8:O18" si="3">M8*60+N8</f>
        <v>5084</v>
      </c>
      <c r="P8" s="58">
        <f t="shared" ref="P8:P14" si="4">$Z$7/O8*1000</f>
        <v>678.4028324154209</v>
      </c>
      <c r="Q8" s="23">
        <v>49</v>
      </c>
      <c r="R8" s="25">
        <v>35</v>
      </c>
      <c r="S8" s="18">
        <f t="shared" ref="S8:S18" si="5">Q8*60+R8</f>
        <v>2975</v>
      </c>
      <c r="T8" s="58">
        <f t="shared" ref="T8:T14" si="6">$AA$7/S8*1000</f>
        <v>651.76470588235293</v>
      </c>
      <c r="U8" s="64">
        <f t="shared" ref="U8:U11" si="7">T8+P8+L8+H8</f>
        <v>3126.5896718706313</v>
      </c>
      <c r="W8" s="5"/>
      <c r="X8" s="5"/>
      <c r="Y8" s="5"/>
      <c r="Z8" s="5"/>
      <c r="AA8" s="14"/>
    </row>
    <row r="9" spans="2:28" x14ac:dyDescent="0.25">
      <c r="B9" s="87"/>
      <c r="C9" s="41" t="s">
        <v>2</v>
      </c>
      <c r="D9" s="50" t="s">
        <v>28</v>
      </c>
      <c r="E9" s="28"/>
      <c r="F9" s="29"/>
      <c r="G9" s="65"/>
      <c r="H9" s="84" t="e">
        <f t="shared" si="0"/>
        <v>#DIV/0!</v>
      </c>
      <c r="I9" s="20">
        <v>15</v>
      </c>
      <c r="J9" s="20">
        <v>0</v>
      </c>
      <c r="K9" s="21">
        <f t="shared" si="1"/>
        <v>900</v>
      </c>
      <c r="L9" s="58">
        <f t="shared" si="2"/>
        <v>933.33333333333337</v>
      </c>
      <c r="M9" s="20">
        <v>89</v>
      </c>
      <c r="N9" s="20">
        <v>28</v>
      </c>
      <c r="O9" s="21">
        <f>M9*60+N9</f>
        <v>5368</v>
      </c>
      <c r="P9" s="58">
        <f t="shared" si="4"/>
        <v>642.51117734724289</v>
      </c>
      <c r="Q9" s="20">
        <v>46</v>
      </c>
      <c r="R9" s="22">
        <v>19</v>
      </c>
      <c r="S9" s="19">
        <f t="shared" si="5"/>
        <v>2779</v>
      </c>
      <c r="T9" s="58">
        <f t="shared" si="6"/>
        <v>697.73299748110833</v>
      </c>
      <c r="U9" s="64">
        <f>T9+P9+L9</f>
        <v>2273.5775081616848</v>
      </c>
      <c r="W9" s="90" t="s">
        <v>12</v>
      </c>
      <c r="X9" s="90"/>
      <c r="Y9" s="90"/>
      <c r="Z9" s="90"/>
      <c r="AA9" s="90"/>
    </row>
    <row r="10" spans="2:28" x14ac:dyDescent="0.25">
      <c r="B10" s="87"/>
      <c r="C10" s="42" t="s">
        <v>3</v>
      </c>
      <c r="D10" s="51" t="s">
        <v>29</v>
      </c>
      <c r="E10" s="75"/>
      <c r="F10" s="76"/>
      <c r="G10" s="77"/>
      <c r="H10" s="84" t="e">
        <f t="shared" si="0"/>
        <v>#DIV/0!</v>
      </c>
      <c r="I10" s="26">
        <v>15</v>
      </c>
      <c r="J10" s="26">
        <v>7</v>
      </c>
      <c r="K10" s="24">
        <f t="shared" si="1"/>
        <v>907</v>
      </c>
      <c r="L10" s="58">
        <f t="shared" si="2"/>
        <v>926.13009922822482</v>
      </c>
      <c r="M10" s="26">
        <v>88</v>
      </c>
      <c r="N10" s="26">
        <v>58</v>
      </c>
      <c r="O10" s="24">
        <f t="shared" si="3"/>
        <v>5338</v>
      </c>
      <c r="P10" s="58">
        <f t="shared" si="4"/>
        <v>646.12214312476578</v>
      </c>
      <c r="Q10" s="26">
        <v>33</v>
      </c>
      <c r="R10" s="27">
        <v>8</v>
      </c>
      <c r="S10" s="18">
        <f t="shared" si="5"/>
        <v>1988</v>
      </c>
      <c r="T10" s="58">
        <f t="shared" si="6"/>
        <v>975.35211267605632</v>
      </c>
      <c r="U10" s="64">
        <f>T10+P10+L10</f>
        <v>2547.6043550290469</v>
      </c>
      <c r="W10" s="5"/>
      <c r="X10" s="5"/>
      <c r="Y10" s="5"/>
      <c r="Z10" s="5"/>
      <c r="AA10" s="5"/>
    </row>
    <row r="11" spans="2:28" x14ac:dyDescent="0.25">
      <c r="B11" s="87"/>
      <c r="C11" s="43" t="s">
        <v>4</v>
      </c>
      <c r="D11" s="52" t="s">
        <v>42</v>
      </c>
      <c r="E11" s="28">
        <v>51</v>
      </c>
      <c r="F11" s="29">
        <v>20</v>
      </c>
      <c r="G11" s="65">
        <f>E11*60+F11</f>
        <v>3080</v>
      </c>
      <c r="H11" s="84">
        <f t="shared" si="0"/>
        <v>957.79220779220771</v>
      </c>
      <c r="I11" s="28">
        <v>20</v>
      </c>
      <c r="J11" s="28">
        <v>43</v>
      </c>
      <c r="K11" s="21">
        <f t="shared" si="1"/>
        <v>1243</v>
      </c>
      <c r="L11" s="58">
        <f t="shared" si="2"/>
        <v>675.7843925985519</v>
      </c>
      <c r="M11" s="28">
        <v>84</v>
      </c>
      <c r="N11" s="28">
        <v>22</v>
      </c>
      <c r="O11" s="21">
        <f t="shared" si="3"/>
        <v>5062</v>
      </c>
      <c r="P11" s="58">
        <f t="shared" si="4"/>
        <v>681.35124456736469</v>
      </c>
      <c r="Q11" s="28">
        <v>40</v>
      </c>
      <c r="R11" s="29">
        <v>37</v>
      </c>
      <c r="S11" s="19">
        <f t="shared" si="5"/>
        <v>2437</v>
      </c>
      <c r="T11" s="58">
        <f t="shared" si="6"/>
        <v>795.6503898235535</v>
      </c>
      <c r="U11" s="64">
        <f t="shared" si="7"/>
        <v>3110.5782347816776</v>
      </c>
      <c r="W11" s="5"/>
      <c r="X11" s="5"/>
      <c r="Y11" s="5"/>
      <c r="Z11" s="5"/>
      <c r="AA11" s="5"/>
    </row>
    <row r="12" spans="2:28" x14ac:dyDescent="0.25">
      <c r="B12" s="87"/>
      <c r="C12" s="44" t="s">
        <v>8</v>
      </c>
      <c r="D12" s="53"/>
      <c r="E12" s="69"/>
      <c r="F12" s="69"/>
      <c r="G12" s="69"/>
      <c r="H12" s="84" t="e">
        <f t="shared" si="0"/>
        <v>#DIV/0!</v>
      </c>
      <c r="I12" s="37"/>
      <c r="J12" s="37"/>
      <c r="K12" s="24">
        <f t="shared" si="1"/>
        <v>0</v>
      </c>
      <c r="L12" s="58" t="e">
        <f t="shared" si="2"/>
        <v>#DIV/0!</v>
      </c>
      <c r="M12" s="32"/>
      <c r="N12" s="31"/>
      <c r="O12" s="24">
        <f t="shared" si="3"/>
        <v>0</v>
      </c>
      <c r="P12" s="58" t="e">
        <f t="shared" si="4"/>
        <v>#DIV/0!</v>
      </c>
      <c r="Q12" s="30"/>
      <c r="R12" s="37"/>
      <c r="S12" s="18">
        <f t="shared" si="5"/>
        <v>0</v>
      </c>
      <c r="T12" s="58" t="e">
        <f t="shared" si="6"/>
        <v>#DIV/0!</v>
      </c>
      <c r="U12" s="64" t="e">
        <f t="shared" ref="U12:U14" si="8">L12</f>
        <v>#DIV/0!</v>
      </c>
      <c r="W12" s="5"/>
      <c r="X12" s="5"/>
      <c r="Y12" s="5"/>
      <c r="Z12" s="5"/>
      <c r="AA12" s="5"/>
    </row>
    <row r="13" spans="2:28" x14ac:dyDescent="0.25">
      <c r="B13" s="87"/>
      <c r="C13" s="45" t="s">
        <v>9</v>
      </c>
      <c r="D13" s="48"/>
      <c r="E13" s="67"/>
      <c r="F13" s="67"/>
      <c r="G13" s="68"/>
      <c r="H13" s="84" t="e">
        <f t="shared" si="0"/>
        <v>#DIV/0!</v>
      </c>
      <c r="I13" s="36"/>
      <c r="J13" s="36"/>
      <c r="K13" s="21">
        <f t="shared" si="1"/>
        <v>0</v>
      </c>
      <c r="L13" s="58" t="e">
        <f t="shared" si="2"/>
        <v>#DIV/0!</v>
      </c>
      <c r="M13" s="20"/>
      <c r="N13" s="36"/>
      <c r="O13" s="21">
        <f t="shared" si="3"/>
        <v>0</v>
      </c>
      <c r="P13" s="58" t="e">
        <f t="shared" si="4"/>
        <v>#DIV/0!</v>
      </c>
      <c r="Q13" s="36"/>
      <c r="R13" s="36"/>
      <c r="S13" s="19">
        <f t="shared" si="5"/>
        <v>0</v>
      </c>
      <c r="T13" s="58" t="e">
        <f t="shared" si="6"/>
        <v>#DIV/0!</v>
      </c>
      <c r="U13" s="64" t="e">
        <f t="shared" si="8"/>
        <v>#DIV/0!</v>
      </c>
      <c r="W13" s="5"/>
      <c r="X13" s="5"/>
      <c r="Y13" s="5"/>
      <c r="Z13" s="5"/>
      <c r="AA13" s="5"/>
    </row>
    <row r="14" spans="2:28" ht="15.75" thickBot="1" x14ac:dyDescent="0.3">
      <c r="B14" s="89"/>
      <c r="C14" s="44" t="s">
        <v>10</v>
      </c>
      <c r="D14" s="57"/>
      <c r="E14" s="80"/>
      <c r="F14" s="80"/>
      <c r="G14" s="81"/>
      <c r="H14" s="85" t="e">
        <f t="shared" si="0"/>
        <v>#DIV/0!</v>
      </c>
      <c r="I14" s="35"/>
      <c r="J14" s="35"/>
      <c r="K14" s="62">
        <f t="shared" si="1"/>
        <v>0</v>
      </c>
      <c r="L14" s="58" t="e">
        <f t="shared" si="2"/>
        <v>#DIV/0!</v>
      </c>
      <c r="M14" s="35"/>
      <c r="N14" s="35"/>
      <c r="O14" s="62">
        <f t="shared" si="3"/>
        <v>0</v>
      </c>
      <c r="P14" s="59" t="e">
        <f t="shared" si="4"/>
        <v>#DIV/0!</v>
      </c>
      <c r="Q14" s="35"/>
      <c r="R14" s="35"/>
      <c r="S14" s="63">
        <f t="shared" si="5"/>
        <v>0</v>
      </c>
      <c r="T14" s="59" t="e">
        <f t="shared" si="6"/>
        <v>#DIV/0!</v>
      </c>
      <c r="U14" s="64" t="e">
        <f t="shared" si="8"/>
        <v>#DIV/0!</v>
      </c>
      <c r="W14" s="5"/>
      <c r="X14" s="5"/>
      <c r="Y14" s="5"/>
      <c r="Z14" s="5"/>
      <c r="AA14" s="5"/>
    </row>
    <row r="15" spans="2:28" ht="16.5" thickTop="1" thickBot="1" x14ac:dyDescent="0.3">
      <c r="B15" s="131"/>
      <c r="C15" s="97"/>
      <c r="D15" s="98"/>
      <c r="E15" s="99"/>
      <c r="F15" s="99"/>
      <c r="G15" s="99"/>
      <c r="H15" s="100"/>
      <c r="I15" s="101"/>
      <c r="J15" s="101"/>
      <c r="K15" s="102">
        <f t="shared" si="1"/>
        <v>0</v>
      </c>
      <c r="L15" s="103"/>
      <c r="M15" s="104"/>
      <c r="N15" s="104"/>
      <c r="O15" s="102">
        <f t="shared" si="3"/>
        <v>0</v>
      </c>
      <c r="P15" s="103"/>
      <c r="Q15" s="105"/>
      <c r="R15" s="105"/>
      <c r="S15" s="106">
        <f t="shared" si="5"/>
        <v>0</v>
      </c>
      <c r="T15" s="103"/>
      <c r="U15" s="107"/>
      <c r="V15" s="56"/>
      <c r="W15" s="13" t="s">
        <v>21</v>
      </c>
      <c r="X15" s="13"/>
      <c r="Y15" s="13" t="s">
        <v>16</v>
      </c>
      <c r="Z15" s="13" t="s">
        <v>22</v>
      </c>
      <c r="AA15" s="13" t="s">
        <v>23</v>
      </c>
    </row>
    <row r="16" spans="2:28" ht="15.75" thickBot="1" x14ac:dyDescent="0.3">
      <c r="B16" s="132" t="s">
        <v>20</v>
      </c>
      <c r="C16" s="109" t="s">
        <v>0</v>
      </c>
      <c r="D16" s="110" t="s">
        <v>30</v>
      </c>
      <c r="E16" s="111">
        <v>63</v>
      </c>
      <c r="F16" s="111">
        <v>21</v>
      </c>
      <c r="G16" s="112">
        <f>E16*60+F16</f>
        <v>3801</v>
      </c>
      <c r="H16" s="113">
        <f t="shared" ref="H16:H18" si="9">$W$16/G16*1000</f>
        <v>1000</v>
      </c>
      <c r="I16" s="114">
        <v>13</v>
      </c>
      <c r="J16" s="114">
        <v>46</v>
      </c>
      <c r="K16" s="115">
        <f t="shared" si="1"/>
        <v>826</v>
      </c>
      <c r="L16" s="116">
        <f>$Y$16/K16*1000</f>
        <v>1000</v>
      </c>
      <c r="M16" s="114">
        <v>68</v>
      </c>
      <c r="N16" s="114">
        <v>12</v>
      </c>
      <c r="O16" s="115">
        <f t="shared" si="3"/>
        <v>4092</v>
      </c>
      <c r="P16" s="116">
        <f>$Z$16/O16*1000</f>
        <v>1000</v>
      </c>
      <c r="Q16" s="114">
        <v>37</v>
      </c>
      <c r="R16" s="117">
        <v>8</v>
      </c>
      <c r="S16" s="118">
        <f t="shared" si="5"/>
        <v>2228</v>
      </c>
      <c r="T16" s="116">
        <f>$AA$16/S16*1000</f>
        <v>1000</v>
      </c>
      <c r="U16" s="146">
        <f>H16+L16+P16+T16</f>
        <v>4000</v>
      </c>
      <c r="W16" s="16">
        <v>3801</v>
      </c>
      <c r="X16" s="15"/>
      <c r="Y16" s="15">
        <v>826</v>
      </c>
      <c r="Z16" s="15">
        <v>4092</v>
      </c>
      <c r="AA16" s="17">
        <v>2228</v>
      </c>
    </row>
    <row r="17" spans="2:27" x14ac:dyDescent="0.25">
      <c r="B17" s="133"/>
      <c r="C17" s="119" t="s">
        <v>1</v>
      </c>
      <c r="D17" s="51" t="s">
        <v>31</v>
      </c>
      <c r="E17" s="69"/>
      <c r="F17" s="69"/>
      <c r="G17" s="78"/>
      <c r="H17" s="86" t="e">
        <f t="shared" si="9"/>
        <v>#DIV/0!</v>
      </c>
      <c r="I17" s="23">
        <v>15</v>
      </c>
      <c r="J17" s="23">
        <v>25</v>
      </c>
      <c r="K17" s="24">
        <f t="shared" si="1"/>
        <v>925</v>
      </c>
      <c r="L17" s="58">
        <f t="shared" ref="L17:L18" si="10">$Y$16/K17*1000</f>
        <v>892.97297297297291</v>
      </c>
      <c r="M17" s="23">
        <v>77</v>
      </c>
      <c r="N17" s="23">
        <v>32</v>
      </c>
      <c r="O17" s="24">
        <f t="shared" si="3"/>
        <v>4652</v>
      </c>
      <c r="P17" s="59">
        <f t="shared" ref="P17:P18" si="11">$Z$16/O17*1000</f>
        <v>879.62166809974212</v>
      </c>
      <c r="Q17" s="23" t="s">
        <v>46</v>
      </c>
      <c r="R17" s="25"/>
      <c r="S17" s="18" t="e">
        <f t="shared" si="5"/>
        <v>#VALUE!</v>
      </c>
      <c r="T17" s="58" t="e">
        <f t="shared" ref="T17:T18" si="12">$AA$16/S17*1000</f>
        <v>#VALUE!</v>
      </c>
      <c r="U17" s="64">
        <f>P17+L17</f>
        <v>1772.5946410727151</v>
      </c>
      <c r="W17" s="14"/>
      <c r="X17" s="14"/>
      <c r="Y17" s="14"/>
      <c r="Z17" s="14"/>
      <c r="AA17" s="14"/>
    </row>
    <row r="18" spans="2:27" ht="15.75" thickBot="1" x14ac:dyDescent="0.3">
      <c r="B18" s="134"/>
      <c r="C18" s="120" t="s">
        <v>2</v>
      </c>
      <c r="D18" s="121" t="s">
        <v>32</v>
      </c>
      <c r="E18" s="122"/>
      <c r="F18" s="122"/>
      <c r="G18" s="123"/>
      <c r="H18" s="124" t="e">
        <f t="shared" si="9"/>
        <v>#DIV/0!</v>
      </c>
      <c r="I18" s="125">
        <v>16</v>
      </c>
      <c r="J18" s="125">
        <v>18</v>
      </c>
      <c r="K18" s="126">
        <f t="shared" si="1"/>
        <v>978</v>
      </c>
      <c r="L18" s="127">
        <f t="shared" si="10"/>
        <v>844.58077709611462</v>
      </c>
      <c r="M18" s="125">
        <v>73</v>
      </c>
      <c r="N18" s="125">
        <v>48</v>
      </c>
      <c r="O18" s="126">
        <f t="shared" si="3"/>
        <v>4428</v>
      </c>
      <c r="P18" s="127">
        <f t="shared" si="11"/>
        <v>924.11924119241201</v>
      </c>
      <c r="Q18" s="125">
        <v>44</v>
      </c>
      <c r="R18" s="128">
        <v>3</v>
      </c>
      <c r="S18" s="129">
        <f t="shared" si="5"/>
        <v>2643</v>
      </c>
      <c r="T18" s="127">
        <f t="shared" si="12"/>
        <v>842.98146046159673</v>
      </c>
      <c r="U18" s="130">
        <f>T18+P18+L18</f>
        <v>2611.6814787501235</v>
      </c>
      <c r="W18" s="5"/>
      <c r="X18" s="5"/>
      <c r="Y18" s="5"/>
      <c r="Z18" s="5"/>
      <c r="AA18" s="5"/>
    </row>
    <row r="19" spans="2:27" x14ac:dyDescent="0.25">
      <c r="C19" s="108"/>
      <c r="E19"/>
      <c r="F19"/>
      <c r="G19"/>
      <c r="H19"/>
      <c r="K19"/>
    </row>
    <row r="20" spans="2:27" ht="15.75" thickBot="1" x14ac:dyDescent="0.3">
      <c r="E20"/>
      <c r="F20"/>
      <c r="G20"/>
      <c r="H20"/>
      <c r="K20"/>
    </row>
    <row r="21" spans="2:27" ht="15.75" thickBot="1" x14ac:dyDescent="0.3">
      <c r="D21" s="46"/>
      <c r="E21" s="94" t="s">
        <v>15</v>
      </c>
      <c r="F21" s="95"/>
      <c r="G21" s="95"/>
      <c r="H21" s="96"/>
      <c r="I21" s="91" t="s">
        <v>16</v>
      </c>
      <c r="J21" s="92"/>
      <c r="K21" s="92"/>
      <c r="L21" s="93"/>
      <c r="M21" s="91" t="s">
        <v>17</v>
      </c>
      <c r="N21" s="92"/>
      <c r="O21" s="92"/>
      <c r="P21" s="93"/>
      <c r="Q21" s="91" t="s">
        <v>18</v>
      </c>
      <c r="R21" s="92"/>
      <c r="S21" s="92"/>
      <c r="T21" s="93"/>
      <c r="U21" s="12"/>
    </row>
    <row r="22" spans="2:27" ht="15.75" thickBot="1" x14ac:dyDescent="0.3">
      <c r="B22" s="88" t="s">
        <v>24</v>
      </c>
      <c r="C22" s="39"/>
      <c r="D22" s="47" t="s">
        <v>7</v>
      </c>
      <c r="E22" s="72" t="s">
        <v>13</v>
      </c>
      <c r="F22" s="72" t="s">
        <v>14</v>
      </c>
      <c r="G22" s="73" t="s">
        <v>5</v>
      </c>
      <c r="H22" s="74" t="s">
        <v>6</v>
      </c>
      <c r="I22" s="7" t="s">
        <v>13</v>
      </c>
      <c r="J22" s="7" t="s">
        <v>14</v>
      </c>
      <c r="K22" s="6" t="s">
        <v>5</v>
      </c>
      <c r="L22" s="55" t="s">
        <v>6</v>
      </c>
      <c r="M22" s="7" t="s">
        <v>13</v>
      </c>
      <c r="N22" s="7" t="s">
        <v>14</v>
      </c>
      <c r="O22" s="6" t="s">
        <v>5</v>
      </c>
      <c r="P22" s="55" t="s">
        <v>6</v>
      </c>
      <c r="Q22" s="8" t="s">
        <v>13</v>
      </c>
      <c r="R22" s="8" t="s">
        <v>14</v>
      </c>
      <c r="S22" s="9" t="s">
        <v>5</v>
      </c>
      <c r="T22" s="55" t="s">
        <v>6</v>
      </c>
      <c r="U22" s="4" t="s">
        <v>11</v>
      </c>
      <c r="W22" s="13" t="s">
        <v>21</v>
      </c>
      <c r="X22" s="13"/>
      <c r="Y22" s="13" t="s">
        <v>16</v>
      </c>
      <c r="Z22" s="13" t="s">
        <v>22</v>
      </c>
      <c r="AA22" s="13" t="s">
        <v>23</v>
      </c>
    </row>
    <row r="23" spans="2:27" ht="15.75" thickBot="1" x14ac:dyDescent="0.3">
      <c r="B23" s="87"/>
      <c r="C23" s="38" t="s">
        <v>0</v>
      </c>
      <c r="D23" s="48" t="s">
        <v>33</v>
      </c>
      <c r="E23" s="28">
        <v>46</v>
      </c>
      <c r="F23" s="29">
        <v>37</v>
      </c>
      <c r="G23" s="82">
        <f>E23*60+F23</f>
        <v>2797</v>
      </c>
      <c r="H23" s="84">
        <f>$W$23/G23*1000</f>
        <v>1000</v>
      </c>
      <c r="I23" s="20">
        <v>13</v>
      </c>
      <c r="J23" s="20">
        <v>43</v>
      </c>
      <c r="K23" s="21">
        <f>I23*60+J23</f>
        <v>823</v>
      </c>
      <c r="L23" s="58">
        <f>$Y$23/K23*1000</f>
        <v>1000</v>
      </c>
      <c r="M23" s="20">
        <v>54</v>
      </c>
      <c r="N23" s="20">
        <v>9</v>
      </c>
      <c r="O23" s="21">
        <f>M23*60+N23</f>
        <v>3249</v>
      </c>
      <c r="P23" s="58">
        <f>$Z$23/O23*1000</f>
        <v>1000</v>
      </c>
      <c r="Q23" s="20">
        <v>44</v>
      </c>
      <c r="R23" s="22">
        <v>1</v>
      </c>
      <c r="S23" s="19">
        <f>Q23*60+R23</f>
        <v>2641</v>
      </c>
      <c r="T23" s="58">
        <f>$AA$23/S23*1000</f>
        <v>786.82317304051492</v>
      </c>
      <c r="U23" s="64">
        <f>T23+P23+L23+H23</f>
        <v>3786.823173040515</v>
      </c>
      <c r="W23" s="16">
        <v>2797</v>
      </c>
      <c r="X23" s="15"/>
      <c r="Y23" s="15">
        <v>823</v>
      </c>
      <c r="Z23" s="15">
        <v>3249</v>
      </c>
      <c r="AA23" s="5">
        <v>2078</v>
      </c>
    </row>
    <row r="24" spans="2:27" x14ac:dyDescent="0.25">
      <c r="B24" s="87"/>
      <c r="C24" s="40" t="s">
        <v>1</v>
      </c>
      <c r="D24" s="49" t="s">
        <v>34</v>
      </c>
      <c r="E24" s="69" t="s">
        <v>45</v>
      </c>
      <c r="F24" s="70"/>
      <c r="G24" s="71"/>
      <c r="H24" s="84" t="e">
        <f t="shared" ref="H24:H25" si="13">$W$23/G24*1000</f>
        <v>#DIV/0!</v>
      </c>
      <c r="I24" s="23">
        <v>13</v>
      </c>
      <c r="J24" s="23">
        <v>47</v>
      </c>
      <c r="K24" s="24">
        <f t="shared" ref="K24:K32" si="14">I24*60+J24</f>
        <v>827</v>
      </c>
      <c r="L24" s="58">
        <f t="shared" ref="L24:L25" si="15">$Y$23/K24*1000</f>
        <v>995.16324062877868</v>
      </c>
      <c r="M24" s="23">
        <v>59</v>
      </c>
      <c r="N24" s="23">
        <v>46</v>
      </c>
      <c r="O24" s="24">
        <f t="shared" ref="O24:O32" si="16">M24*60+N24</f>
        <v>3586</v>
      </c>
      <c r="P24" s="58">
        <f t="shared" ref="P24:P25" si="17">$Z$23/O24*1000</f>
        <v>906.02342442833242</v>
      </c>
      <c r="Q24" s="23">
        <v>34</v>
      </c>
      <c r="R24" s="25">
        <v>38</v>
      </c>
      <c r="S24" s="18">
        <f t="shared" ref="S24:S32" si="18">Q24*60+R24</f>
        <v>2078</v>
      </c>
      <c r="T24" s="58">
        <f>$AA$23/S24*1000</f>
        <v>1000</v>
      </c>
      <c r="U24" s="64">
        <f>T24+P24+L24</f>
        <v>2901.186665057111</v>
      </c>
      <c r="W24" s="5"/>
      <c r="X24" s="5"/>
      <c r="Y24" s="5"/>
      <c r="Z24" s="5"/>
      <c r="AA24" s="14"/>
    </row>
    <row r="25" spans="2:27" ht="15.75" thickBot="1" x14ac:dyDescent="0.3">
      <c r="B25" s="87"/>
      <c r="C25" s="41" t="s">
        <v>2</v>
      </c>
      <c r="D25" s="50" t="s">
        <v>35</v>
      </c>
      <c r="E25" s="28">
        <v>52</v>
      </c>
      <c r="F25" s="29">
        <v>53</v>
      </c>
      <c r="G25" s="65">
        <f>E25*60+F25</f>
        <v>3173</v>
      </c>
      <c r="H25" s="84">
        <f t="shared" si="13"/>
        <v>881.50015757957772</v>
      </c>
      <c r="I25" s="20">
        <v>15</v>
      </c>
      <c r="J25" s="20">
        <v>36</v>
      </c>
      <c r="K25" s="21">
        <f t="shared" si="14"/>
        <v>936</v>
      </c>
      <c r="L25" s="58">
        <f t="shared" si="15"/>
        <v>879.27350427350427</v>
      </c>
      <c r="M25" s="20"/>
      <c r="N25" s="20"/>
      <c r="O25" s="21">
        <f t="shared" si="16"/>
        <v>0</v>
      </c>
      <c r="P25" s="58" t="e">
        <f t="shared" si="17"/>
        <v>#DIV/0!</v>
      </c>
      <c r="Q25" s="20"/>
      <c r="R25" s="22"/>
      <c r="S25" s="19">
        <f t="shared" si="18"/>
        <v>0</v>
      </c>
      <c r="T25" s="58" t="e">
        <f t="shared" ref="T25" si="19">$AA$7/S25*1000</f>
        <v>#DIV/0!</v>
      </c>
      <c r="U25" s="64">
        <f>L25+H25</f>
        <v>1760.7736618530821</v>
      </c>
      <c r="W25" s="90" t="s">
        <v>12</v>
      </c>
      <c r="X25" s="90"/>
      <c r="Y25" s="90"/>
      <c r="Z25" s="90"/>
      <c r="AA25" s="90"/>
    </row>
    <row r="26" spans="2:27" ht="16.5" thickTop="1" thickBot="1" x14ac:dyDescent="0.3">
      <c r="B26" s="131"/>
      <c r="C26" s="97"/>
      <c r="D26" s="98"/>
      <c r="E26" s="99"/>
      <c r="F26" s="99"/>
      <c r="G26" s="99"/>
      <c r="H26" s="100"/>
      <c r="I26" s="101"/>
      <c r="J26" s="101"/>
      <c r="K26" s="102">
        <f t="shared" si="14"/>
        <v>0</v>
      </c>
      <c r="L26" s="103"/>
      <c r="M26" s="104"/>
      <c r="N26" s="104"/>
      <c r="O26" s="102">
        <f t="shared" si="16"/>
        <v>0</v>
      </c>
      <c r="P26" s="103"/>
      <c r="Q26" s="105"/>
      <c r="R26" s="105"/>
      <c r="S26" s="106">
        <f t="shared" si="18"/>
        <v>0</v>
      </c>
      <c r="T26" s="103"/>
      <c r="U26" s="107"/>
      <c r="V26" s="56"/>
      <c r="W26" s="13" t="s">
        <v>21</v>
      </c>
      <c r="X26" s="13"/>
      <c r="Y26" s="13" t="s">
        <v>16</v>
      </c>
      <c r="Z26" s="13" t="s">
        <v>22</v>
      </c>
      <c r="AA26" s="13" t="s">
        <v>23</v>
      </c>
    </row>
    <row r="27" spans="2:27" ht="15.75" thickBot="1" x14ac:dyDescent="0.3">
      <c r="B27" s="132" t="s">
        <v>25</v>
      </c>
      <c r="C27" s="109" t="s">
        <v>0</v>
      </c>
      <c r="D27" s="110" t="s">
        <v>36</v>
      </c>
      <c r="E27" s="135"/>
      <c r="F27" s="135"/>
      <c r="G27" s="112"/>
      <c r="H27" s="113" t="e">
        <f>$W$27/G27*1000</f>
        <v>#DIV/0!</v>
      </c>
      <c r="I27" s="114">
        <v>14</v>
      </c>
      <c r="J27" s="114">
        <v>17</v>
      </c>
      <c r="K27" s="115">
        <f t="shared" si="14"/>
        <v>857</v>
      </c>
      <c r="L27" s="116">
        <f>$Y$27/K27*1000</f>
        <v>1000</v>
      </c>
      <c r="M27" s="114">
        <v>69</v>
      </c>
      <c r="N27" s="114">
        <v>52</v>
      </c>
      <c r="O27" s="115">
        <f t="shared" si="16"/>
        <v>4192</v>
      </c>
      <c r="P27" s="116">
        <f>$Z$27/O27*1000</f>
        <v>970.41984732824426</v>
      </c>
      <c r="Q27" s="114">
        <v>34</v>
      </c>
      <c r="R27" s="117">
        <v>6</v>
      </c>
      <c r="S27" s="118">
        <f t="shared" si="18"/>
        <v>2046</v>
      </c>
      <c r="T27" s="116">
        <f>$AA$27/S27*1000</f>
        <v>1000</v>
      </c>
      <c r="U27" s="146">
        <f>T27+P27+L27</f>
        <v>2970.419847328244</v>
      </c>
      <c r="W27" s="16">
        <v>3338</v>
      </c>
      <c r="X27" s="15"/>
      <c r="Y27" s="15">
        <v>857</v>
      </c>
      <c r="Z27" s="15">
        <v>4068</v>
      </c>
      <c r="AA27" s="17">
        <v>2046</v>
      </c>
    </row>
    <row r="28" spans="2:27" x14ac:dyDescent="0.25">
      <c r="B28" s="133"/>
      <c r="C28" s="119" t="s">
        <v>1</v>
      </c>
      <c r="D28" s="51" t="s">
        <v>37</v>
      </c>
      <c r="E28" s="69"/>
      <c r="F28" s="69"/>
      <c r="G28" s="83"/>
      <c r="H28" s="85" t="e">
        <f t="shared" ref="H28:H31" si="20">$W$27/G28*1000</f>
        <v>#DIV/0!</v>
      </c>
      <c r="I28" s="23">
        <v>14</v>
      </c>
      <c r="J28" s="23">
        <v>26</v>
      </c>
      <c r="K28" s="24">
        <f t="shared" si="14"/>
        <v>866</v>
      </c>
      <c r="L28" s="58">
        <f t="shared" ref="L28:L30" si="21">$Y$27/K28*1000</f>
        <v>989.60739030023092</v>
      </c>
      <c r="M28" s="23">
        <v>70</v>
      </c>
      <c r="N28" s="23">
        <v>15</v>
      </c>
      <c r="O28" s="24">
        <f t="shared" si="16"/>
        <v>4215</v>
      </c>
      <c r="P28" s="59">
        <f>$Z$27/O28*1000</f>
        <v>965.12455516014245</v>
      </c>
      <c r="Q28" s="23">
        <v>37</v>
      </c>
      <c r="R28" s="25">
        <v>5</v>
      </c>
      <c r="S28" s="18">
        <f t="shared" si="18"/>
        <v>2225</v>
      </c>
      <c r="T28" s="58">
        <f>$AA$27/S28*1000</f>
        <v>919.55056179775283</v>
      </c>
      <c r="U28" s="64">
        <f>T28+P28+L28</f>
        <v>2874.2825072581263</v>
      </c>
      <c r="W28" s="14"/>
      <c r="X28" s="14"/>
      <c r="Y28" s="14"/>
      <c r="Z28" s="14"/>
      <c r="AA28" s="14"/>
    </row>
    <row r="29" spans="2:27" x14ac:dyDescent="0.25">
      <c r="B29" s="133"/>
      <c r="C29" s="136" t="s">
        <v>2</v>
      </c>
      <c r="D29" s="52" t="s">
        <v>38</v>
      </c>
      <c r="E29" s="28">
        <v>62</v>
      </c>
      <c r="F29" s="28">
        <v>43</v>
      </c>
      <c r="G29" s="83">
        <f>E29*60+F29</f>
        <v>3763</v>
      </c>
      <c r="H29" s="85">
        <f t="shared" si="20"/>
        <v>887.05819824608022</v>
      </c>
      <c r="I29" s="20">
        <v>14</v>
      </c>
      <c r="J29" s="20">
        <v>38</v>
      </c>
      <c r="K29" s="21">
        <f t="shared" si="14"/>
        <v>878</v>
      </c>
      <c r="L29" s="60">
        <f t="shared" si="21"/>
        <v>976.08200455580868</v>
      </c>
      <c r="M29" s="20">
        <v>67</v>
      </c>
      <c r="N29" s="20">
        <v>48</v>
      </c>
      <c r="O29" s="21">
        <f t="shared" si="16"/>
        <v>4068</v>
      </c>
      <c r="P29" s="59">
        <f t="shared" ref="P29:P32" si="22">$Z$27/O29*1000</f>
        <v>1000</v>
      </c>
      <c r="Q29" s="20">
        <v>37</v>
      </c>
      <c r="R29" s="22">
        <v>46</v>
      </c>
      <c r="S29" s="19">
        <f t="shared" si="18"/>
        <v>2266</v>
      </c>
      <c r="T29" s="58">
        <f t="shared" ref="T29:T30" si="23">$AA$27/S29*1000</f>
        <v>902.91262135922329</v>
      </c>
      <c r="U29" s="64">
        <f>H29+L29+P29+T29</f>
        <v>3766.0528241611119</v>
      </c>
      <c r="W29" s="5"/>
      <c r="X29" s="5"/>
      <c r="Y29" s="5"/>
      <c r="Z29" s="5"/>
      <c r="AA29" s="5"/>
    </row>
    <row r="30" spans="2:27" x14ac:dyDescent="0.25">
      <c r="B30" s="133"/>
      <c r="C30" s="119" t="s">
        <v>3</v>
      </c>
      <c r="D30" s="51" t="s">
        <v>39</v>
      </c>
      <c r="E30" s="69">
        <v>69</v>
      </c>
      <c r="F30" s="69">
        <v>40</v>
      </c>
      <c r="G30" s="79">
        <f>E30*60+F30</f>
        <v>4180</v>
      </c>
      <c r="H30" s="85">
        <f t="shared" si="20"/>
        <v>798.56459330143537</v>
      </c>
      <c r="I30" s="23">
        <v>15</v>
      </c>
      <c r="J30" s="23">
        <v>6</v>
      </c>
      <c r="K30" s="24">
        <f t="shared" si="14"/>
        <v>906</v>
      </c>
      <c r="L30" s="58">
        <f t="shared" si="21"/>
        <v>945.91611479028688</v>
      </c>
      <c r="M30" s="23">
        <v>72</v>
      </c>
      <c r="N30" s="23">
        <v>12</v>
      </c>
      <c r="O30" s="24">
        <f t="shared" si="16"/>
        <v>4332</v>
      </c>
      <c r="P30" s="59">
        <f t="shared" si="22"/>
        <v>939.05817174515244</v>
      </c>
      <c r="Q30" s="23">
        <v>41</v>
      </c>
      <c r="R30" s="25">
        <v>1</v>
      </c>
      <c r="S30" s="18">
        <f t="shared" si="18"/>
        <v>2461</v>
      </c>
      <c r="T30" s="58">
        <f t="shared" si="23"/>
        <v>831.36936204794802</v>
      </c>
      <c r="U30" s="64">
        <f>H30+L30+P30+T30</f>
        <v>3514.9082418848225</v>
      </c>
      <c r="W30" s="5"/>
      <c r="X30" s="5"/>
      <c r="Y30" s="5"/>
      <c r="Z30" s="5"/>
      <c r="AA30" s="5"/>
    </row>
    <row r="31" spans="2:27" x14ac:dyDescent="0.25">
      <c r="B31" s="133"/>
      <c r="C31" s="137" t="s">
        <v>4</v>
      </c>
      <c r="D31" s="54" t="s">
        <v>40</v>
      </c>
      <c r="E31" s="66">
        <v>66</v>
      </c>
      <c r="F31" s="66">
        <v>10</v>
      </c>
      <c r="G31" s="83">
        <f t="shared" ref="G31:G32" si="24">E31*60+F31</f>
        <v>3970</v>
      </c>
      <c r="H31" s="85">
        <f t="shared" si="20"/>
        <v>840.80604534005033</v>
      </c>
      <c r="I31" s="33" t="s">
        <v>43</v>
      </c>
      <c r="J31" s="33"/>
      <c r="K31" s="21" t="e">
        <f t="shared" si="14"/>
        <v>#VALUE!</v>
      </c>
      <c r="L31" s="61" t="e">
        <f t="shared" ref="L31:L32" si="25">$Y$16/K31*1000</f>
        <v>#VALUE!</v>
      </c>
      <c r="M31" s="33"/>
      <c r="N31" s="33"/>
      <c r="O31" s="21">
        <f t="shared" si="16"/>
        <v>0</v>
      </c>
      <c r="P31" s="59" t="e">
        <f t="shared" si="22"/>
        <v>#DIV/0!</v>
      </c>
      <c r="Q31" s="33"/>
      <c r="R31" s="34"/>
      <c r="S31" s="19">
        <f t="shared" si="18"/>
        <v>0</v>
      </c>
      <c r="T31" s="58" t="e">
        <f t="shared" ref="T31:T32" si="26">$AA$16/S31*1000</f>
        <v>#DIV/0!</v>
      </c>
      <c r="U31" s="64">
        <f>H31</f>
        <v>840.80604534005033</v>
      </c>
      <c r="W31" s="5"/>
      <c r="X31" s="5"/>
      <c r="Y31" s="5"/>
      <c r="Z31" s="5"/>
      <c r="AA31" s="5"/>
    </row>
    <row r="32" spans="2:27" ht="15.75" thickBot="1" x14ac:dyDescent="0.3">
      <c r="B32" s="134"/>
      <c r="C32" s="138" t="s">
        <v>8</v>
      </c>
      <c r="D32" s="139" t="s">
        <v>41</v>
      </c>
      <c r="E32" s="140">
        <v>55</v>
      </c>
      <c r="F32" s="140">
        <v>38</v>
      </c>
      <c r="G32" s="141">
        <f t="shared" si="24"/>
        <v>3338</v>
      </c>
      <c r="H32" s="124">
        <f>$W$27/G32*1000</f>
        <v>1000</v>
      </c>
      <c r="I32" s="142" t="s">
        <v>44</v>
      </c>
      <c r="J32" s="142"/>
      <c r="K32" s="143" t="e">
        <f t="shared" si="14"/>
        <v>#VALUE!</v>
      </c>
      <c r="L32" s="144" t="e">
        <f t="shared" si="25"/>
        <v>#VALUE!</v>
      </c>
      <c r="M32" s="142"/>
      <c r="N32" s="142"/>
      <c r="O32" s="143">
        <f t="shared" si="16"/>
        <v>0</v>
      </c>
      <c r="P32" s="127" t="e">
        <f t="shared" si="22"/>
        <v>#DIV/0!</v>
      </c>
      <c r="Q32" s="142"/>
      <c r="R32" s="142"/>
      <c r="S32" s="145">
        <f t="shared" si="18"/>
        <v>0</v>
      </c>
      <c r="T32" s="127" t="e">
        <f t="shared" si="26"/>
        <v>#DIV/0!</v>
      </c>
      <c r="U32" s="130">
        <f>H32</f>
        <v>1000</v>
      </c>
      <c r="W32" s="5"/>
      <c r="X32" s="5"/>
      <c r="Y32" s="5"/>
      <c r="Z32" s="5"/>
      <c r="AA32" s="5"/>
    </row>
    <row r="33" spans="5:23" x14ac:dyDescent="0.25">
      <c r="E33" s="10"/>
      <c r="F33" s="10"/>
      <c r="G33" s="10"/>
      <c r="H33" s="10"/>
      <c r="I33" s="10"/>
      <c r="J33" s="10"/>
      <c r="K33" s="11"/>
      <c r="L33" s="10"/>
      <c r="M33" s="10"/>
      <c r="N33" s="10"/>
      <c r="O33" s="11"/>
      <c r="P33" s="10"/>
      <c r="Q33" s="10"/>
      <c r="R33" s="10"/>
      <c r="S33" s="10"/>
      <c r="T33" s="10"/>
      <c r="U33" s="10"/>
      <c r="V33" s="10"/>
      <c r="W33" s="10"/>
    </row>
    <row r="34" spans="5:23" x14ac:dyDescent="0.25">
      <c r="E34" s="10"/>
      <c r="F34" s="10"/>
      <c r="G34" s="10"/>
      <c r="H34" s="10"/>
      <c r="I34" s="10"/>
      <c r="J34" s="10"/>
      <c r="K34" s="11"/>
      <c r="L34" s="10"/>
      <c r="M34" s="10"/>
      <c r="N34" s="10"/>
      <c r="O34" s="11"/>
      <c r="P34" s="10"/>
      <c r="Q34" s="10"/>
      <c r="R34" s="10"/>
      <c r="S34" s="10"/>
      <c r="T34" s="10"/>
      <c r="U34" s="10"/>
      <c r="V34" s="10"/>
      <c r="W34" s="10"/>
    </row>
    <row r="35" spans="5:23" x14ac:dyDescent="0.25">
      <c r="E35" s="10"/>
      <c r="F35" s="10"/>
      <c r="G35" s="10"/>
      <c r="H35" s="10"/>
      <c r="I35" s="10"/>
      <c r="J35" s="10"/>
      <c r="K35" s="11"/>
      <c r="L35" s="10"/>
      <c r="M35" s="10"/>
      <c r="N35" s="10"/>
      <c r="O35" s="11"/>
      <c r="P35" s="10"/>
      <c r="Q35" s="10"/>
      <c r="R35" s="10"/>
      <c r="S35" s="10"/>
      <c r="T35" s="10"/>
      <c r="U35" s="10"/>
      <c r="V35" s="10"/>
      <c r="W35" s="10"/>
    </row>
    <row r="36" spans="5:23" x14ac:dyDescent="0.25">
      <c r="E36" s="10"/>
      <c r="F36" s="10"/>
      <c r="G36" s="10"/>
      <c r="H36" s="10"/>
      <c r="I36" s="10"/>
      <c r="J36" s="10"/>
      <c r="K36" s="11"/>
      <c r="L36" s="10"/>
      <c r="M36" s="10"/>
      <c r="N36" s="10"/>
      <c r="O36" s="11"/>
      <c r="P36" s="10"/>
      <c r="Q36" s="10"/>
      <c r="R36" s="10"/>
      <c r="S36" s="10"/>
      <c r="T36" s="10"/>
      <c r="U36" s="10"/>
      <c r="V36" s="10"/>
      <c r="W36" s="10"/>
    </row>
    <row r="37" spans="5:23" x14ac:dyDescent="0.25">
      <c r="E37" s="10"/>
      <c r="F37" s="10"/>
      <c r="G37" s="10"/>
      <c r="H37" s="10"/>
      <c r="I37" s="10"/>
      <c r="J37" s="10"/>
      <c r="K37" s="11"/>
      <c r="L37" s="10"/>
      <c r="M37" s="10"/>
      <c r="N37" s="10"/>
      <c r="O37" s="11"/>
      <c r="P37" s="10"/>
      <c r="Q37" s="10"/>
      <c r="R37" s="10"/>
      <c r="S37" s="10"/>
      <c r="T37" s="10"/>
      <c r="U37" s="10"/>
      <c r="V37" s="10"/>
      <c r="W37" s="10"/>
    </row>
    <row r="38" spans="5:23" x14ac:dyDescent="0.25">
      <c r="E38" s="10"/>
      <c r="F38" s="10"/>
      <c r="G38" s="10"/>
      <c r="H38" s="10"/>
      <c r="I38" s="10"/>
      <c r="J38" s="10"/>
      <c r="K38" s="11"/>
      <c r="L38" s="10"/>
      <c r="M38" s="10"/>
      <c r="N38" s="10"/>
      <c r="O38" s="11"/>
      <c r="P38" s="10"/>
      <c r="Q38" s="10"/>
      <c r="R38" s="10"/>
      <c r="S38" s="10"/>
      <c r="T38" s="10"/>
      <c r="U38" s="10"/>
      <c r="V38" s="10"/>
      <c r="W38" s="10"/>
    </row>
    <row r="39" spans="5:23" x14ac:dyDescent="0.25">
      <c r="E39" s="10"/>
      <c r="F39" s="10"/>
      <c r="G39" s="10"/>
      <c r="H39" s="10"/>
      <c r="I39" s="10"/>
      <c r="J39" s="10"/>
      <c r="K39" s="11"/>
      <c r="L39" s="10"/>
      <c r="M39" s="10"/>
      <c r="N39" s="10"/>
      <c r="O39" s="11"/>
      <c r="P39" s="10"/>
      <c r="Q39" s="10"/>
      <c r="R39" s="10"/>
      <c r="S39" s="10"/>
      <c r="T39" s="10"/>
      <c r="U39" s="10"/>
      <c r="V39" s="10"/>
      <c r="W39" s="10"/>
    </row>
  </sheetData>
  <sortState xmlns:xlrd2="http://schemas.microsoft.com/office/spreadsheetml/2017/richdata2" ref="D19:X22">
    <sortCondition descending="1" ref="X19:X22"/>
  </sortState>
  <mergeCells count="14">
    <mergeCell ref="B22:B25"/>
    <mergeCell ref="W25:AA25"/>
    <mergeCell ref="B27:B32"/>
    <mergeCell ref="E21:H21"/>
    <mergeCell ref="I21:L21"/>
    <mergeCell ref="M21:P21"/>
    <mergeCell ref="Q21:T21"/>
    <mergeCell ref="B16:B18"/>
    <mergeCell ref="B6:B14"/>
    <mergeCell ref="W9:AA9"/>
    <mergeCell ref="Q5:T5"/>
    <mergeCell ref="E5:H5"/>
    <mergeCell ref="I5:L5"/>
    <mergeCell ref="M5:P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tomino</dc:creator>
  <cp:lastModifiedBy>twd® - Igor Patráš</cp:lastModifiedBy>
  <cp:lastPrinted>2020-10-07T12:38:35Z</cp:lastPrinted>
  <dcterms:created xsi:type="dcterms:W3CDTF">2020-08-28T14:40:35Z</dcterms:created>
  <dcterms:modified xsi:type="dcterms:W3CDTF">2024-06-03T10:42:22Z</dcterms:modified>
</cp:coreProperties>
</file>